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35.87\01推廣共用\01-▲行政業務▲\05-審查會議\第61次審查會議\06 會議前MAIL各系資料\02 61次資料\"/>
    </mc:Choice>
  </mc:AlternateContent>
  <xr:revisionPtr revIDLastSave="0" documentId="13_ncr:1_{E53B8E64-BBD3-41AF-9E27-A96F4A48123A}" xr6:coauthVersionLast="47" xr6:coauthVersionMax="47" xr10:uidLastSave="{00000000-0000-0000-0000-000000000000}"/>
  <bookViews>
    <workbookView xWindow="1125" yWindow="1125" windowWidth="20400" windowHeight="14040" xr2:uid="{00000000-000D-0000-FFFF-FFFF00000000}"/>
  </bookViews>
  <sheets>
    <sheet name="工作表1" sheetId="1" r:id="rId1"/>
  </sheets>
  <definedNames>
    <definedName name="_xlnm.Print_Area" localSheetId="0">工作表1!$A$1:$I$30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 s="1"/>
  <c r="E21" i="1"/>
  <c r="H21" i="1" s="1"/>
  <c r="H6" i="1" l="1"/>
  <c r="E10" i="1" l="1"/>
  <c r="H12" i="1" l="1"/>
  <c r="H13" i="1"/>
  <c r="H14" i="1"/>
  <c r="H11" i="1"/>
  <c r="G17" i="1" l="1"/>
  <c r="H17" i="1" l="1"/>
  <c r="H16" i="1"/>
  <c r="H10" i="1"/>
  <c r="H8" i="1"/>
  <c r="H7" i="1"/>
  <c r="H9" i="1"/>
  <c r="H5" i="1" l="1"/>
  <c r="E15" i="1" l="1"/>
  <c r="H15" i="1" s="1"/>
  <c r="H4" i="1"/>
  <c r="H18" i="1" l="1"/>
  <c r="H23" i="1" l="1"/>
  <c r="E19" i="1" s="1"/>
  <c r="H19" i="1" l="1"/>
  <c r="H20" i="1" l="1"/>
  <c r="H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MD780</author>
  </authors>
  <commentList>
    <comment ref="E5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主畫主持費至多上限</t>
        </r>
        <r>
          <rPr>
            <sz val="12"/>
            <color indexed="81"/>
            <rFont val="Tahoma"/>
            <family val="2"/>
          </rPr>
          <t>12000</t>
        </r>
        <r>
          <rPr>
            <sz val="12"/>
            <color indexed="81"/>
            <rFont val="細明體"/>
            <family val="3"/>
            <charset val="136"/>
          </rPr>
          <t>元</t>
        </r>
      </text>
    </comment>
    <comment ref="E6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b/>
            <sz val="12"/>
            <color indexed="81"/>
            <rFont val="細明體"/>
            <family val="3"/>
            <charset val="136"/>
          </rPr>
          <t>講師鐘點費上限</t>
        </r>
        <r>
          <rPr>
            <b/>
            <sz val="12"/>
            <color indexed="81"/>
            <rFont val="Tahoma"/>
            <family val="2"/>
          </rPr>
          <t>3000</t>
        </r>
        <r>
          <rPr>
            <b/>
            <sz val="12"/>
            <color indexed="81"/>
            <rFont val="細明體"/>
            <family val="3"/>
            <charset val="136"/>
          </rPr>
          <t>元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填寫課程時數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勞保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健保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>職災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細明體"/>
            <family val="3"/>
            <charset val="136"/>
          </rPr>
          <t xml:space="preserve">勞退等
</t>
        </r>
        <r>
          <rPr>
            <sz val="12"/>
            <color indexed="81"/>
            <rFont val="細明體"/>
            <family val="3"/>
            <charset val="136"/>
          </rPr>
          <t>有關兼任人員健保部份規範如下：
六、依前衛生署</t>
        </r>
        <r>
          <rPr>
            <sz val="12"/>
            <color indexed="81"/>
            <rFont val="Tahoma"/>
            <family val="2"/>
          </rPr>
          <t>84</t>
        </r>
        <r>
          <rPr>
            <sz val="12"/>
            <color indexed="81"/>
            <rFont val="細明體"/>
            <family val="3"/>
            <charset val="136"/>
          </rPr>
          <t>年</t>
        </r>
        <r>
          <rPr>
            <sz val="12"/>
            <color indexed="81"/>
            <rFont val="Tahoma"/>
            <family val="2"/>
          </rPr>
          <t>7</t>
        </r>
        <r>
          <rPr>
            <sz val="12"/>
            <color indexed="81"/>
            <rFont val="細明體"/>
            <family val="3"/>
            <charset val="136"/>
          </rPr>
          <t>月</t>
        </r>
        <r>
          <rPr>
            <sz val="12"/>
            <color indexed="81"/>
            <rFont val="Tahoma"/>
            <family val="2"/>
          </rPr>
          <t>4</t>
        </r>
        <r>
          <rPr>
            <sz val="12"/>
            <color indexed="81"/>
            <rFont val="細明體"/>
            <family val="3"/>
            <charset val="136"/>
          </rPr>
          <t>日衛署健保字第</t>
        </r>
        <r>
          <rPr>
            <sz val="12"/>
            <color indexed="81"/>
            <rFont val="Tahoma"/>
            <family val="2"/>
          </rPr>
          <t>84031133</t>
        </r>
        <r>
          <rPr>
            <sz val="12"/>
            <color indexed="81"/>
            <rFont val="細明體"/>
            <family val="3"/>
            <charset val="136"/>
          </rPr>
          <t>號函對部分工時員工參加全民健康保險投保資格認定原則如下：
（一）每個工作日到班者，無論每日工作時數若干，均視為輪派定時到班之勞工，視同專任員工，應由學校為其投保。
（二）非每工作日到班者，其每週工作時數滿</t>
        </r>
        <r>
          <rPr>
            <sz val="12"/>
            <color indexed="81"/>
            <rFont val="Tahoma"/>
            <family val="2"/>
          </rPr>
          <t>12</t>
        </r>
        <r>
          <rPr>
            <sz val="12"/>
            <color indexed="81"/>
            <rFont val="細明體"/>
            <family val="3"/>
            <charset val="136"/>
          </rPr>
          <t>小時以上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含</t>
        </r>
        <r>
          <rPr>
            <sz val="12"/>
            <color indexed="81"/>
            <rFont val="Tahoma"/>
            <family val="2"/>
          </rPr>
          <t>12</t>
        </r>
        <r>
          <rPr>
            <sz val="12"/>
            <color indexed="81"/>
            <rFont val="細明體"/>
            <family val="3"/>
            <charset val="136"/>
          </rPr>
          <t>小時</t>
        </r>
        <r>
          <rPr>
            <sz val="12"/>
            <color indexed="81"/>
            <rFont val="Tahoma"/>
            <family val="2"/>
          </rPr>
          <t>)</t>
        </r>
        <r>
          <rPr>
            <sz val="12"/>
            <color indexed="81"/>
            <rFont val="細明體"/>
            <family val="3"/>
            <charset val="136"/>
          </rPr>
          <t>，視同專任員工，應由學校為其投保。
（三）同時於</t>
        </r>
        <r>
          <rPr>
            <sz val="12"/>
            <color indexed="81"/>
            <rFont val="Tahoma"/>
            <family val="2"/>
          </rPr>
          <t>2</t>
        </r>
        <r>
          <rPr>
            <sz val="12"/>
            <color indexed="81"/>
            <rFont val="細明體"/>
            <family val="3"/>
            <charset val="136"/>
          </rPr>
          <t>個以上單位工作之員工，如符合前二項要件者，得選擇工作時間較長或工作所得較高之投保單位投保。
（四）不符合上述規定者，若無其他職業，且符合眷屬資格者，可以眷屬身分投保；若不符合眷屬資格者，則須以第</t>
        </r>
        <r>
          <rPr>
            <sz val="12"/>
            <color indexed="81"/>
            <rFont val="Tahoma"/>
            <family val="2"/>
          </rPr>
          <t>6</t>
        </r>
        <r>
          <rPr>
            <sz val="12"/>
            <color indexed="81"/>
            <rFont val="細明體"/>
            <family val="3"/>
            <charset val="136"/>
          </rPr>
          <t>類被保險人身分，洽請戶籍所在地的鄉</t>
        </r>
        <r>
          <rPr>
            <sz val="12"/>
            <color indexed="81"/>
            <rFont val="Tahoma"/>
            <family val="2"/>
          </rPr>
          <t>(</t>
        </r>
        <r>
          <rPr>
            <sz val="12"/>
            <color indexed="81"/>
            <rFont val="細明體"/>
            <family val="3"/>
            <charset val="136"/>
          </rPr>
          <t>鎮、市、區</t>
        </r>
        <r>
          <rPr>
            <sz val="12"/>
            <color indexed="81"/>
            <rFont val="Tahoma"/>
            <family val="2"/>
          </rPr>
          <t>)</t>
        </r>
        <r>
          <rPr>
            <sz val="12"/>
            <color indexed="81"/>
            <rFont val="細明體"/>
            <family val="3"/>
            <charset val="136"/>
          </rPr>
          <t xml:space="preserve">公所，辦理投保手續。
</t>
        </r>
      </text>
    </comment>
    <comment ref="E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以上方兼任人員薪資</t>
        </r>
        <r>
          <rPr>
            <sz val="12"/>
            <color indexed="81"/>
            <rFont val="Tahoma"/>
            <family val="2"/>
          </rPr>
          <t>4500</t>
        </r>
        <r>
          <rPr>
            <sz val="12"/>
            <color indexed="81"/>
            <rFont val="細明體"/>
            <family val="3"/>
            <charset val="136"/>
          </rPr>
          <t>元為範本，點閱右方</t>
        </r>
        <r>
          <rPr>
            <sz val="12"/>
            <color indexed="81"/>
            <rFont val="Tahoma"/>
            <family val="2"/>
          </rPr>
          <t>104</t>
        </r>
        <r>
          <rPr>
            <sz val="12"/>
            <color indexed="81"/>
            <rFont val="細明體"/>
            <family val="3"/>
            <charset val="136"/>
          </rPr>
          <t>臨時人員勞健保費試算超連結，鍵入兼任助理薪資，就可式算出勞健保費用，記得要再加入職災費用喔！若不知職災如何換算，亦可查下方專案助理薪資勞健保試算表超連結，內有職災集聚。</t>
        </r>
      </text>
    </comment>
    <comment ref="E15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以上</t>
        </r>
        <r>
          <rPr>
            <sz val="12"/>
            <color indexed="81"/>
            <rFont val="Tahoma"/>
            <family val="2"/>
          </rPr>
          <t>1+2+3+4+5</t>
        </r>
        <r>
          <rPr>
            <sz val="12"/>
            <color indexed="81"/>
            <rFont val="細明體"/>
            <family val="3"/>
            <charset val="136"/>
          </rPr>
          <t>項小計加總
月保若超過</t>
        </r>
        <r>
          <rPr>
            <sz val="12"/>
            <color indexed="81"/>
            <rFont val="Tahoma"/>
            <family val="2"/>
          </rPr>
          <t>4501</t>
        </r>
        <r>
          <rPr>
            <sz val="12"/>
            <color indexed="81"/>
            <rFont val="細明體"/>
            <family val="3"/>
            <charset val="136"/>
          </rPr>
          <t>元以上則需要提列單位負擔健保，若沒超過則不需提列，但承辦單位必須要提例二代健保補充保費，也就是要在二代健保補充保費單價處將第</t>
        </r>
        <r>
          <rPr>
            <sz val="12"/>
            <color indexed="81"/>
            <rFont val="Tahoma"/>
            <family val="2"/>
          </rPr>
          <t>1.+2.+3.+4.+5.</t>
        </r>
        <r>
          <rPr>
            <sz val="12"/>
            <color indexed="81"/>
            <rFont val="細明體"/>
            <family val="3"/>
            <charset val="136"/>
          </rPr>
          <t>項小計加總</t>
        </r>
      </text>
    </comment>
    <comment ref="E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32000</t>
        </r>
        <r>
          <rPr>
            <sz val="9"/>
            <color indexed="81"/>
            <rFont val="細明體"/>
            <family val="3"/>
            <charset val="136"/>
          </rPr>
          <t>為範例</t>
        </r>
      </text>
    </comment>
    <comment ref="E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以上方專任助理薪資為範例，點閱右邊說明超連結，查詢薪資為哪一個月支薪酬，以單位負擔小計為主填至此欄位</t>
        </r>
      </text>
    </comment>
    <comment ref="H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1+2+3+4+5+6+7+8+9
</t>
        </r>
      </text>
    </comment>
    <comment ref="E1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收入數</t>
        </r>
        <r>
          <rPr>
            <sz val="12"/>
            <color indexed="81"/>
            <rFont val="Tahoma"/>
            <family val="2"/>
          </rPr>
          <t>-(</t>
        </r>
        <r>
          <rPr>
            <sz val="12"/>
            <color indexed="81"/>
            <rFont val="細明體"/>
            <family val="3"/>
            <charset val="136"/>
          </rPr>
          <t>一</t>
        </r>
        <r>
          <rPr>
            <sz val="12"/>
            <color indexed="81"/>
            <rFont val="Tahoma"/>
            <family val="2"/>
          </rPr>
          <t>)</t>
        </r>
        <r>
          <rPr>
            <sz val="12"/>
            <color indexed="81"/>
            <rFont val="細明體"/>
            <family val="3"/>
            <charset val="136"/>
          </rPr>
          <t>人事費</t>
        </r>
        <r>
          <rPr>
            <sz val="12"/>
            <color indexed="81"/>
            <rFont val="Tahoma"/>
            <family val="2"/>
          </rPr>
          <t>-(</t>
        </r>
        <r>
          <rPr>
            <sz val="12"/>
            <color indexed="81"/>
            <rFont val="細明體"/>
            <family val="3"/>
            <charset val="136"/>
          </rPr>
          <t>三</t>
        </r>
        <r>
          <rPr>
            <sz val="12"/>
            <color indexed="81"/>
            <rFont val="Tahoma"/>
            <family val="2"/>
          </rPr>
          <t>)</t>
        </r>
        <r>
          <rPr>
            <sz val="12"/>
            <color indexed="81"/>
            <rFont val="細明體"/>
            <family val="3"/>
            <charset val="136"/>
          </rPr>
          <t>單位</t>
        </r>
        <r>
          <rPr>
            <sz val="12"/>
            <color indexed="81"/>
            <rFont val="Tahoma"/>
            <family val="2"/>
          </rPr>
          <t>/</t>
        </r>
        <r>
          <rPr>
            <sz val="12"/>
            <color indexed="81"/>
            <rFont val="細明體"/>
            <family val="3"/>
            <charset val="136"/>
          </rPr>
          <t>校務基金</t>
        </r>
        <r>
          <rPr>
            <sz val="12"/>
            <color indexed="81"/>
            <rFont val="Tahoma"/>
            <family val="2"/>
          </rPr>
          <t>=</t>
        </r>
        <r>
          <rPr>
            <sz val="12"/>
            <color indexed="81"/>
            <rFont val="細明體"/>
            <family val="3"/>
            <charset val="136"/>
          </rPr>
          <t xml:space="preserve">業務費
</t>
        </r>
      </text>
    </comment>
    <comment ref="E21" authorId="0" shapeId="0" xr:uid="{43E4E939-742C-4851-8C30-B075063E9905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收入數</t>
        </r>
        <r>
          <rPr>
            <sz val="12"/>
            <color indexed="81"/>
            <rFont val="Tahoma"/>
            <family val="2"/>
          </rPr>
          <t xml:space="preserve">*10%
</t>
        </r>
        <r>
          <rPr>
            <sz val="12"/>
            <color indexed="81"/>
            <rFont val="細明體"/>
            <family val="3"/>
            <charset val="136"/>
          </rPr>
          <t>若人事費或業務費不足，可將班單位基金</t>
        </r>
        <r>
          <rPr>
            <sz val="12"/>
            <color indexed="81"/>
            <rFont val="Tahoma"/>
            <family val="2"/>
          </rPr>
          <t>10%</t>
        </r>
        <r>
          <rPr>
            <sz val="12"/>
            <color indexed="81"/>
            <rFont val="細明體"/>
            <family val="3"/>
            <charset val="136"/>
          </rPr>
          <t>移至業務費或人事費支應</t>
        </r>
      </text>
    </comment>
    <comment ref="E22" authorId="0" shapeId="0" xr:uid="{5A0853CA-F8AD-4A70-BC03-327C5E0233C2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收入數</t>
        </r>
        <r>
          <rPr>
            <sz val="12"/>
            <color indexed="81"/>
            <rFont val="Tahoma"/>
            <family val="2"/>
          </rPr>
          <t>*15%(</t>
        </r>
        <r>
          <rPr>
            <sz val="12"/>
            <color indexed="81"/>
            <rFont val="細明體"/>
            <family val="3"/>
            <charset val="136"/>
          </rPr>
          <t>校外開班得降至</t>
        </r>
        <r>
          <rPr>
            <sz val="12"/>
            <color indexed="81"/>
            <rFont val="Tahoma"/>
            <family val="2"/>
          </rPr>
          <t>11%)</t>
        </r>
        <r>
          <rPr>
            <sz val="12"/>
            <color indexed="81"/>
            <rFont val="細明體"/>
            <family val="3"/>
            <charset val="136"/>
          </rPr>
          <t>，行政管理費不得挪用至人事費或業務費</t>
        </r>
      </text>
    </comment>
    <comment ref="G22" authorId="0" shapeId="0" xr:uid="{D2D79402-C130-4CDA-A5D6-E163CB618F9A}">
      <text>
        <r>
          <rPr>
            <b/>
            <sz val="12"/>
            <color indexed="81"/>
            <rFont val="Tahoma"/>
            <family val="2"/>
          </rPr>
          <t>MD780: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課程若在校外開課，行政管理費可降至</t>
        </r>
        <r>
          <rPr>
            <sz val="12"/>
            <color indexed="81"/>
            <rFont val="Tahoma"/>
            <family val="2"/>
          </rPr>
          <t>11%</t>
        </r>
        <r>
          <rPr>
            <sz val="12"/>
            <color indexed="81"/>
            <rFont val="細明體"/>
            <family val="3"/>
            <charset val="136"/>
          </rPr>
          <t>，請於備註欄備註上課地點</t>
        </r>
      </text>
    </comment>
    <comment ref="H2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MD780: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合計的部份是由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一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>人事費</t>
        </r>
        <r>
          <rPr>
            <sz val="9"/>
            <color indexed="81"/>
            <rFont val="Tahoma"/>
            <family val="2"/>
          </rPr>
          <t>+(</t>
        </r>
        <r>
          <rPr>
            <sz val="9"/>
            <color indexed="81"/>
            <rFont val="細明體"/>
            <family val="3"/>
            <charset val="136"/>
          </rPr>
          <t>二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>業務費</t>
        </r>
        <r>
          <rPr>
            <sz val="9"/>
            <color indexed="81"/>
            <rFont val="Tahoma"/>
            <family val="2"/>
          </rPr>
          <t>+(</t>
        </r>
        <r>
          <rPr>
            <sz val="9"/>
            <color indexed="81"/>
            <rFont val="細明體"/>
            <family val="3"/>
            <charset val="136"/>
          </rPr>
          <t>三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細明體"/>
            <family val="3"/>
            <charset val="136"/>
          </rPr>
          <t>單位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校務基金之加總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留意是否與上面收入數不符，不符表示有誤</t>
        </r>
      </text>
    </comment>
  </commentList>
</comments>
</file>

<file path=xl/sharedStrings.xml><?xml version="1.0" encoding="utf-8"?>
<sst xmlns="http://schemas.openxmlformats.org/spreadsheetml/2006/main" count="78" uniqueCount="69">
  <si>
    <t xml:space="preserve"> 元／時</t>
  </si>
  <si>
    <t>每場最高3小時合計為6000元</t>
  </si>
  <si>
    <t>項目</t>
    <phoneticPr fontId="7" type="noConversion"/>
  </si>
  <si>
    <t>單價</t>
    <phoneticPr fontId="7" type="noConversion"/>
  </si>
  <si>
    <t>數量</t>
    <phoneticPr fontId="7" type="noConversion"/>
  </si>
  <si>
    <t>單位</t>
    <phoneticPr fontId="7" type="noConversion"/>
  </si>
  <si>
    <t>小計</t>
    <phoneticPr fontId="7" type="noConversion"/>
  </si>
  <si>
    <t>說明</t>
    <phoneticPr fontId="7" type="noConversion"/>
  </si>
  <si>
    <t>元/人</t>
    <phoneticPr fontId="7" type="noConversion"/>
  </si>
  <si>
    <t>分類</t>
    <phoneticPr fontId="7" type="noConversion"/>
  </si>
  <si>
    <t>收入</t>
    <phoneticPr fontId="7" type="noConversion"/>
  </si>
  <si>
    <t>類別</t>
    <phoneticPr fontId="7" type="noConversion"/>
  </si>
  <si>
    <t>雜費</t>
    <phoneticPr fontId="7" type="noConversion"/>
  </si>
  <si>
    <t>編號</t>
    <phoneticPr fontId="7" type="noConversion"/>
  </si>
  <si>
    <t>學雜費</t>
    <phoneticPr fontId="7" type="noConversion"/>
  </si>
  <si>
    <t>班</t>
    <phoneticPr fontId="7" type="noConversion"/>
  </si>
  <si>
    <t>收費</t>
    <phoneticPr fontId="7" type="noConversion"/>
  </si>
  <si>
    <t>小計</t>
    <phoneticPr fontId="7" type="noConversion"/>
  </si>
  <si>
    <t>合計</t>
    <phoneticPr fontId="7" type="noConversion"/>
  </si>
  <si>
    <t>(一)人事費</t>
    <phoneticPr fontId="7" type="noConversion"/>
  </si>
  <si>
    <t>(二)業務費</t>
    <phoneticPr fontId="7" type="noConversion"/>
  </si>
  <si>
    <t>(三)單位/校務基金</t>
    <phoneticPr fontId="7" type="noConversion"/>
  </si>
  <si>
    <t>元／班</t>
    <phoneticPr fontId="7" type="noConversion"/>
  </si>
  <si>
    <t>元／每場</t>
    <phoneticPr fontId="7" type="noConversion"/>
  </si>
  <si>
    <t>單價、金額均以新台幣元為計算單位</t>
    <phoneticPr fontId="7" type="noConversion"/>
  </si>
  <si>
    <t>1.計畫主持費</t>
    <phoneticPr fontId="7" type="noConversion"/>
  </si>
  <si>
    <t>2.教師鐘點費</t>
    <phoneticPr fontId="7" type="noConversion"/>
  </si>
  <si>
    <t>3.演講費</t>
    <phoneticPr fontId="7" type="noConversion"/>
  </si>
  <si>
    <t>4.演講主持費</t>
    <phoneticPr fontId="7" type="noConversion"/>
  </si>
  <si>
    <t>元/人月(日)</t>
    <phoneticPr fontId="7" type="noConversion"/>
  </si>
  <si>
    <t>元／人月</t>
    <phoneticPr fontId="7" type="noConversion"/>
  </si>
  <si>
    <t>依推廣教育收支辦法規定，開班單位基金至多可編列10%(收入*10%)</t>
    <phoneticPr fontId="7" type="noConversion"/>
  </si>
  <si>
    <t>(一)人事費小計</t>
    <phoneticPr fontId="7" type="noConversion"/>
  </si>
  <si>
    <t>(二)業務費小計</t>
    <phoneticPr fontId="7" type="noConversion"/>
  </si>
  <si>
    <t>(三)單位/校務基金小計</t>
    <phoneticPr fontId="7" type="noConversion"/>
  </si>
  <si>
    <t>(一)人事費+(二)業務類+(三)單位/校務基金</t>
    <phoneticPr fontId="7" type="noConversion"/>
  </si>
  <si>
    <t>一</t>
    <phoneticPr fontId="7" type="noConversion"/>
  </si>
  <si>
    <t>支出</t>
    <phoneticPr fontId="7" type="noConversion"/>
  </si>
  <si>
    <t>二</t>
    <phoneticPr fontId="7" type="noConversion"/>
  </si>
  <si>
    <t>元</t>
    <phoneticPr fontId="7" type="noConversion"/>
  </si>
  <si>
    <t>元／人月(日)</t>
    <phoneticPr fontId="7" type="noConversion"/>
  </si>
  <si>
    <t>8.專任助理薪資</t>
    <phoneticPr fontId="7" type="noConversion"/>
  </si>
  <si>
    <t>9.專任人員-勞健保職災等單位負擔費用合計</t>
    <phoneticPr fontId="7" type="noConversion"/>
  </si>
  <si>
    <t>5.兼任人員薪資</t>
    <phoneticPr fontId="7" type="noConversion"/>
  </si>
  <si>
    <t>6.兼任人員-勞健保職災等單位負擔費用合計</t>
    <phoneticPr fontId="7" type="noConversion"/>
  </si>
  <si>
    <t>6.1兼任人員健保</t>
    <phoneticPr fontId="7" type="noConversion"/>
  </si>
  <si>
    <t>6.3兼任人員職災</t>
    <phoneticPr fontId="7" type="noConversion"/>
  </si>
  <si>
    <t>6.4兼任人員勞退</t>
    <phoneticPr fontId="7" type="noConversion"/>
  </si>
  <si>
    <t>月保若超過4501元以上則需要提列單位負擔健保，若沒超過則不需提列，但承辦單位必須要提例二代健保補充保費</t>
    <phoneticPr fontId="7" type="noConversion"/>
  </si>
  <si>
    <t>7.二代健保補充保費</t>
    <phoneticPr fontId="7" type="noConversion"/>
  </si>
  <si>
    <t>6.2兼任人員勞保</t>
    <phoneticPr fontId="7" type="noConversion"/>
  </si>
  <si>
    <t xml:space="preserve"> 元／時</t>
    <phoneticPr fontId="7" type="noConversion"/>
  </si>
  <si>
    <t>支付人事費、鐘點費、業務費、系基金、行政管理費等
(學分班招生人數不可以超過60人)</t>
    <phoneticPr fontId="7" type="noConversion"/>
  </si>
  <si>
    <t>每班上限12000元
(隨班附讀班次，不可編列計畫主持費)</t>
    <phoneticPr fontId="7" type="noConversion"/>
  </si>
  <si>
    <t>依據本校相關規定
(含薪資、勞健保職災、年終等)</t>
    <phoneticPr fontId="7" type="noConversion"/>
  </si>
  <si>
    <t>依據本校相關規定，不可納入二代健保計算，請依照表格級距計算單位負擔金額</t>
    <phoneticPr fontId="7" type="noConversion"/>
  </si>
  <si>
    <t>兼任助理、工讀薪資提列勞健保、勞退、職災等費用</t>
    <phoneticPr fontId="7" type="noConversion"/>
  </si>
  <si>
    <r>
      <t>上限</t>
    </r>
    <r>
      <rPr>
        <b/>
        <sz val="11"/>
        <color rgb="FF0000FF"/>
        <rFont val="微軟正黑體"/>
        <family val="2"/>
        <charset val="136"/>
      </rPr>
      <t>3000</t>
    </r>
    <r>
      <rPr>
        <b/>
        <sz val="11"/>
        <color theme="1"/>
        <rFont val="微軟正黑體"/>
        <family val="2"/>
        <charset val="136"/>
      </rPr>
      <t>元／時
(隨班附讀班次，教師鐘點費以每位學生每門課補助3000元予授課教師，單位請改為 元／人)</t>
    </r>
    <phoneticPr fontId="7" type="noConversion"/>
  </si>
  <si>
    <r>
      <t>每場1人1,000元，</t>
    </r>
    <r>
      <rPr>
        <b/>
        <sz val="11"/>
        <color rgb="FF0000FF"/>
        <rFont val="微軟正黑體"/>
        <family val="2"/>
        <charset val="136"/>
      </rPr>
      <t>本校人員不得支領</t>
    </r>
    <phoneticPr fontId="7" type="noConversion"/>
  </si>
  <si>
    <r>
      <t xml:space="preserve">依推廣教育收支辦法規定，行政管理費至少經費15%編列(收入*15%)（校外開班得降至11%）
</t>
    </r>
    <r>
      <rPr>
        <b/>
        <sz val="11"/>
        <color rgb="FFFF0000"/>
        <rFont val="微軟正黑體"/>
        <family val="2"/>
        <charset val="136"/>
      </rPr>
      <t>上課地點：ex台中分部</t>
    </r>
    <phoneticPr fontId="7" type="noConversion"/>
  </si>
  <si>
    <t>1.以上所鍵入之數值僅供參考，不需要的欄位，數值可掛零或是刪除列，欄位可再自行追加及補充。
2.請承辦單位於預算執行期間內將該計畫費用核銷完畢，以利主計室進行結案作業。
3.若該計畫在預算執行期間未完成核銷，擬請於結案後再以管理費或節餘款支應。
4.若該計畫推廣教育中心已提供計畫案編號，請各單位往後再提供修正版給推廣教育中心時，請務必押上計畫案編號，若無者至使推廣教育中心誤判重複提供計畫案編號時，若造成此情況發生請開辦單位擬簽銷號。</t>
    <phoneticPr fontId="7" type="noConversion"/>
  </si>
  <si>
    <t>(1-5)項加總*2.11%；若兼任人員已從6.1項支兼任人員健保，則5.二代健保補充保費就不須支</t>
    <phoneticPr fontId="7" type="noConversion"/>
  </si>
  <si>
    <r>
      <t xml:space="preserve">承辦人： </t>
    </r>
    <r>
      <rPr>
        <b/>
        <sz val="14"/>
        <color rgb="FFFF0000"/>
        <rFont val="微軟正黑體"/>
        <family val="2"/>
        <charset val="136"/>
      </rPr>
      <t xml:space="preserve"> (需蓋職章) </t>
    </r>
    <r>
      <rPr>
        <b/>
        <sz val="14"/>
        <color theme="1"/>
        <rFont val="微軟正黑體"/>
        <family val="2"/>
        <charset val="136"/>
      </rPr>
      <t xml:space="preserve">                             計畫主持人：</t>
    </r>
    <r>
      <rPr>
        <b/>
        <sz val="14"/>
        <color rgb="FFFF0000"/>
        <rFont val="微軟正黑體"/>
        <family val="2"/>
        <charset val="136"/>
      </rPr>
      <t>(需蓋職章)</t>
    </r>
    <r>
      <rPr>
        <b/>
        <sz val="14"/>
        <color theme="1"/>
        <rFont val="微軟正黑體"/>
        <family val="2"/>
        <charset val="136"/>
      </rPr>
      <t xml:space="preserve">                                     推廣教育中心：</t>
    </r>
    <r>
      <rPr>
        <b/>
        <sz val="14"/>
        <color rgb="FFFF0000"/>
        <rFont val="微軟正黑體"/>
        <family val="2"/>
        <charset val="136"/>
      </rPr>
      <t xml:space="preserve">(需蓋職章) </t>
    </r>
    <r>
      <rPr>
        <b/>
        <sz val="14"/>
        <color theme="1"/>
        <rFont val="微軟正黑體"/>
        <family val="2"/>
        <charset val="136"/>
      </rPr>
      <t xml:space="preserve"> 
分  機：
</t>
    </r>
    <phoneticPr fontId="7" type="noConversion"/>
  </si>
  <si>
    <r>
      <t xml:space="preserve">班單位基金
</t>
    </r>
    <r>
      <rPr>
        <b/>
        <sz val="12"/>
        <color rgb="FFFF0000"/>
        <rFont val="微軟正黑體"/>
        <family val="2"/>
        <charset val="136"/>
      </rPr>
      <t>(提列後，不可動支)</t>
    </r>
    <phoneticPr fontId="7" type="noConversion"/>
  </si>
  <si>
    <r>
      <t xml:space="preserve">行政管理費
</t>
    </r>
    <r>
      <rPr>
        <b/>
        <sz val="12"/>
        <color rgb="FFFF0000"/>
        <rFont val="微軟正黑體"/>
        <family val="2"/>
        <charset val="136"/>
      </rPr>
      <t>(不可動支)</t>
    </r>
    <phoneticPr fontId="7" type="noConversion"/>
  </si>
  <si>
    <r>
      <t xml:space="preserve">含差旅費、印刷費、影印、文具、紙張、學員報到通知單、郵資、信封、名牌、軟片、沖洗、場地費、舉辦活動費用、餐費、廣告費、文宣品、保險費...等其他涵蓋業務費事項
</t>
    </r>
    <r>
      <rPr>
        <b/>
        <sz val="11"/>
        <color rgb="FFFF0000"/>
        <rFont val="微軟正黑體"/>
        <family val="2"/>
        <charset val="136"/>
      </rPr>
      <t>(以上品項僅供參考，請依實際支應品項增減)</t>
    </r>
    <phoneticPr fontId="7" type="noConversion"/>
  </si>
  <si>
    <r>
      <t xml:space="preserve">
                                      </t>
    </r>
    <r>
      <rPr>
        <b/>
        <sz val="14"/>
        <color theme="1"/>
        <rFont val="微軟正黑體"/>
        <family val="2"/>
        <charset val="136"/>
      </rPr>
      <t xml:space="preserve">國立雲林科技大學 </t>
    </r>
    <r>
      <rPr>
        <b/>
        <sz val="14"/>
        <color rgb="FFFF0000"/>
        <rFont val="微軟正黑體"/>
        <family val="2"/>
        <charset val="136"/>
      </rPr>
      <t xml:space="preserve"> 114</t>
    </r>
    <r>
      <rPr>
        <b/>
        <sz val="14"/>
        <color theme="1"/>
        <rFont val="微軟正黑體"/>
        <family val="2"/>
        <charset val="136"/>
      </rPr>
      <t xml:space="preserve"> 學年度第 </t>
    </r>
    <r>
      <rPr>
        <b/>
        <sz val="14"/>
        <color rgb="FFFF0000"/>
        <rFont val="微軟正黑體"/>
        <family val="2"/>
        <charset val="136"/>
      </rPr>
      <t xml:space="preserve">1 </t>
    </r>
    <r>
      <rPr>
        <b/>
        <sz val="14"/>
        <rFont val="微軟正黑體"/>
        <family val="2"/>
        <charset val="136"/>
      </rPr>
      <t>學期</t>
    </r>
    <r>
      <rPr>
        <b/>
        <sz val="14"/>
        <color theme="1"/>
        <rFont val="微軟正黑體"/>
        <family val="2"/>
        <charset val="136"/>
      </rPr>
      <t>推廣教育收支預算表</t>
    </r>
    <r>
      <rPr>
        <b/>
        <sz val="14"/>
        <color rgb="FFFF0000"/>
        <rFont val="微軟正黑體"/>
        <family val="2"/>
        <charset val="136"/>
      </rPr>
      <t>(參考範本)</t>
    </r>
    <r>
      <rPr>
        <b/>
        <sz val="14"/>
        <color theme="1"/>
        <rFont val="微軟正黑體"/>
        <family val="2"/>
        <charset val="136"/>
      </rPr>
      <t xml:space="preserve">
                         （開班單位名稱）「  （班別名稱）  」第 ？ 期 </t>
    </r>
    <r>
      <rPr>
        <b/>
        <sz val="14"/>
        <color rgb="FFFF0000"/>
        <rFont val="微軟正黑體"/>
        <family val="2"/>
        <charset val="136"/>
      </rPr>
      <t>（註明學士/碩士學分班）</t>
    </r>
    <r>
      <rPr>
        <b/>
        <sz val="14"/>
        <color theme="1"/>
        <rFont val="微軟正黑體"/>
        <family val="2"/>
        <charset val="136"/>
      </rPr>
      <t xml:space="preserve">
(一)計畫主持人姓名：                 主持人員編：          （請附註員編）
(二)預算表勾選：   (□第一版 或 □修正第</t>
    </r>
    <r>
      <rPr>
        <b/>
        <u/>
        <sz val="14"/>
        <color theme="1"/>
        <rFont val="微軟正黑體"/>
        <family val="2"/>
        <charset val="136"/>
      </rPr>
      <t xml:space="preserve">      </t>
    </r>
    <r>
      <rPr>
        <b/>
        <sz val="14"/>
        <color theme="1"/>
        <rFont val="微軟正黑體"/>
        <family val="2"/>
        <charset val="136"/>
      </rPr>
      <t>版 或 □最終版      &lt;--請勾選；若是修正版請敘明第幾版)
(三)計畫編號：                          (第一版請留白，修正版請押上計畫編號)
(四)開班起迄日期：</t>
    </r>
    <r>
      <rPr>
        <b/>
        <sz val="14"/>
        <color rgb="FFFF0000"/>
        <rFont val="微軟正黑體"/>
        <family val="2"/>
        <charset val="136"/>
      </rPr>
      <t>114/08/01-115/01/31</t>
    </r>
    <r>
      <rPr>
        <b/>
        <sz val="14"/>
        <color theme="1"/>
        <rFont val="微軟正黑體"/>
        <family val="2"/>
        <charset val="136"/>
      </rPr>
      <t xml:space="preserve">
(五)預算執行期間：</t>
    </r>
    <r>
      <rPr>
        <b/>
        <sz val="14"/>
        <color rgb="FFFF0000"/>
        <rFont val="微軟正黑體"/>
        <family val="2"/>
        <charset val="136"/>
      </rPr>
      <t>114/08/01-115/04/30</t>
    </r>
    <r>
      <rPr>
        <b/>
        <sz val="14"/>
        <color theme="1"/>
        <rFont val="微軟正黑體"/>
        <family val="2"/>
        <charset val="136"/>
      </rPr>
      <t>（比開班起迄日期長，一般學分班與非學分班必須在三個月內結束，</t>
    </r>
    <r>
      <rPr>
        <b/>
        <sz val="14"/>
        <color rgb="FFFF0000"/>
        <rFont val="微軟正黑體"/>
        <family val="2"/>
        <charset val="136"/>
      </rPr>
      <t>統一填寫月底</t>
    </r>
    <r>
      <rPr>
        <b/>
        <sz val="14"/>
        <color theme="1"/>
        <rFont val="微軟正黑體"/>
        <family val="2"/>
        <charset val="136"/>
      </rPr>
      <t xml:space="preserve">）
(六)學員人數：______人、結業人數：______人 (男：______、女：______ )     
</t>
    </r>
    <phoneticPr fontId="7" type="noConversion"/>
  </si>
  <si>
    <t>2024/1起調整為最低每人190/時
計算公式：？人x？時ｘ？日＝（左方表格時數）</t>
    <phoneticPr fontId="7" type="noConversion"/>
  </si>
  <si>
    <t xml:space="preserve">         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</si>
</sst>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_-* #,##0.0_-;\-* #,##0.0_-;_-* &quot;-&quot;??_-;_-@_-"/>
    <numFmt numFmtId="178" formatCode="0_ "/>
  </numFmts>
  <fonts count="3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rgb="FF00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2"/>
      <color rgb="FF006100"/>
      <name val="微軟正黑體"/>
      <family val="2"/>
      <charset val="136"/>
    </font>
    <font>
      <b/>
      <sz val="12"/>
      <color rgb="FF3F3F76"/>
      <name val="新細明體"/>
      <family val="1"/>
      <charset val="136"/>
      <scheme val="minor"/>
    </font>
    <font>
      <b/>
      <sz val="12"/>
      <color rgb="FF9C0006"/>
      <name val="新細明體"/>
      <family val="1"/>
      <charset val="136"/>
      <scheme val="minor"/>
    </font>
    <font>
      <b/>
      <sz val="11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9"/>
      <color rgb="FF9C0006"/>
      <name val="新細明體"/>
      <family val="1"/>
      <charset val="136"/>
      <scheme val="minor"/>
    </font>
    <font>
      <sz val="12"/>
      <color indexed="81"/>
      <name val="細明體"/>
      <family val="3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rgb="FF9C6500"/>
      <name val="新細明體"/>
      <family val="2"/>
      <charset val="136"/>
      <scheme val="minor"/>
    </font>
    <font>
      <b/>
      <sz val="12"/>
      <color rgb="FF9C6500"/>
      <name val="新細明體"/>
      <family val="1"/>
      <charset val="136"/>
      <scheme val="minor"/>
    </font>
    <font>
      <b/>
      <sz val="11"/>
      <color rgb="FF006100"/>
      <name val="微軟正黑體"/>
      <family val="2"/>
      <charset val="136"/>
    </font>
    <font>
      <sz val="11"/>
      <color theme="10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u/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1" fillId="6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2" fillId="5" borderId="1" xfId="5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9" fontId="11" fillId="0" borderId="1" xfId="0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16" fillId="2" borderId="1" xfId="2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center" vertical="center"/>
    </xf>
    <xf numFmtId="176" fontId="18" fillId="3" borderId="1" xfId="3" applyNumberFormat="1" applyFont="1" applyBorder="1" applyAlignment="1">
      <alignment horizontal="center" vertical="center"/>
    </xf>
    <xf numFmtId="177" fontId="12" fillId="5" borderId="1" xfId="1" applyNumberFormat="1" applyFont="1" applyFill="1" applyBorder="1" applyAlignment="1">
      <alignment horizontal="center" vertical="center" wrapText="1"/>
    </xf>
    <xf numFmtId="177" fontId="0" fillId="0" borderId="0" xfId="1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24" fillId="3" borderId="1" xfId="3" applyFont="1" applyBorder="1" applyAlignment="1">
      <alignment horizontal="center" vertical="center"/>
    </xf>
    <xf numFmtId="176" fontId="17" fillId="4" borderId="1" xfId="4" applyNumberFormat="1" applyFont="1" applyBorder="1" applyAlignment="1">
      <alignment horizontal="center" vertical="center"/>
    </xf>
    <xf numFmtId="0" fontId="17" fillId="4" borderId="1" xfId="4" applyFont="1" applyBorder="1" applyAlignment="1">
      <alignment horizontal="center" vertical="center"/>
    </xf>
    <xf numFmtId="0" fontId="12" fillId="6" borderId="1" xfId="6" applyFont="1" applyBorder="1" applyAlignment="1">
      <alignment horizontal="left" vertical="center"/>
    </xf>
    <xf numFmtId="0" fontId="17" fillId="4" borderId="1" xfId="4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6" fillId="2" borderId="3" xfId="2" applyFont="1" applyBorder="1" applyAlignment="1">
      <alignment horizontal="left" vertical="center" wrapText="1"/>
    </xf>
    <xf numFmtId="176" fontId="16" fillId="2" borderId="3" xfId="1" applyNumberFormat="1" applyFont="1" applyFill="1" applyBorder="1" applyAlignment="1">
      <alignment horizontal="center" vertical="center" wrapText="1"/>
    </xf>
    <xf numFmtId="0" fontId="16" fillId="2" borderId="3" xfId="2" applyFont="1" applyBorder="1" applyAlignment="1">
      <alignment horizontal="center" vertical="center" wrapText="1"/>
    </xf>
    <xf numFmtId="0" fontId="16" fillId="2" borderId="3" xfId="2" applyFont="1" applyBorder="1" applyAlignment="1">
      <alignment horizontal="center" vertical="center"/>
    </xf>
    <xf numFmtId="176" fontId="16" fillId="2" borderId="3" xfId="2" applyNumberFormat="1" applyFont="1" applyBorder="1" applyAlignment="1">
      <alignment horizontal="center" vertical="center"/>
    </xf>
    <xf numFmtId="0" fontId="31" fillId="2" borderId="3" xfId="2" applyFont="1" applyBorder="1" applyAlignment="1">
      <alignment horizontal="left" vertical="center" wrapText="1"/>
    </xf>
    <xf numFmtId="176" fontId="17" fillId="4" borderId="4" xfId="4" applyNumberFormat="1" applyFont="1" applyBorder="1" applyAlignment="1">
      <alignment horizontal="center" vertical="center"/>
    </xf>
    <xf numFmtId="0" fontId="17" fillId="4" borderId="4" xfId="4" applyFont="1" applyBorder="1" applyAlignment="1">
      <alignment horizontal="center" vertical="center"/>
    </xf>
    <xf numFmtId="0" fontId="30" fillId="10" borderId="5" xfId="8" applyFont="1" applyBorder="1" applyAlignment="1">
      <alignment horizontal="justify" vertical="center" wrapText="1"/>
    </xf>
    <xf numFmtId="176" fontId="30" fillId="10" borderId="5" xfId="8" applyNumberFormat="1" applyFont="1" applyBorder="1" applyAlignment="1">
      <alignment horizontal="center" vertical="center"/>
    </xf>
    <xf numFmtId="0" fontId="30" fillId="10" borderId="5" xfId="8" applyFont="1" applyBorder="1" applyAlignment="1">
      <alignment horizontal="center" vertical="center" wrapText="1"/>
    </xf>
    <xf numFmtId="0" fontId="30" fillId="10" borderId="5" xfId="8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justify" vertical="center" wrapText="1"/>
    </xf>
    <xf numFmtId="178" fontId="30" fillId="10" borderId="5" xfId="8" applyNumberFormat="1" applyFont="1" applyBorder="1" applyAlignment="1">
      <alignment horizontal="center" vertical="center"/>
    </xf>
    <xf numFmtId="0" fontId="5" fillId="5" borderId="5" xfId="5" applyBorder="1" applyAlignment="1">
      <alignment horizontal="center" vertical="center" wrapText="1"/>
    </xf>
    <xf numFmtId="176" fontId="5" fillId="5" borderId="5" xfId="5" applyNumberFormat="1" applyBorder="1" applyAlignment="1">
      <alignment horizontal="center" vertical="center"/>
    </xf>
    <xf numFmtId="0" fontId="5" fillId="5" borderId="5" xfId="5" applyBorder="1" applyAlignment="1">
      <alignment horizontal="center" vertical="center"/>
    </xf>
    <xf numFmtId="178" fontId="5" fillId="5" borderId="5" xfId="5" applyNumberFormat="1" applyBorder="1" applyAlignment="1">
      <alignment horizontal="center" vertical="center"/>
    </xf>
    <xf numFmtId="9" fontId="30" fillId="10" borderId="5" xfId="8" applyNumberFormat="1" applyFont="1" applyBorder="1" applyAlignment="1">
      <alignment horizontal="center" vertical="center"/>
    </xf>
    <xf numFmtId="10" fontId="30" fillId="10" borderId="5" xfId="8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176" fontId="11" fillId="0" borderId="5" xfId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3" fillId="0" borderId="5" xfId="7" applyBorder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5" xfId="7" applyBorder="1" applyAlignment="1">
      <alignment horizontal="justify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1" fillId="9" borderId="1" xfId="0" applyFont="1" applyFill="1" applyBorder="1" applyAlignment="1">
      <alignment horizontal="center" vertical="center"/>
    </xf>
    <xf numFmtId="0" fontId="18" fillId="3" borderId="1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12" fillId="8" borderId="1" xfId="0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right" vertical="center"/>
    </xf>
    <xf numFmtId="0" fontId="17" fillId="4" borderId="1" xfId="4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6" xfId="6" applyFont="1" applyBorder="1" applyAlignment="1">
      <alignment horizontal="left" vertical="center"/>
    </xf>
    <xf numFmtId="0" fontId="12" fillId="6" borderId="1" xfId="6" applyFont="1" applyBorder="1" applyAlignment="1">
      <alignment horizontal="left" vertical="center" wrapText="1"/>
    </xf>
    <xf numFmtId="0" fontId="32" fillId="0" borderId="5" xfId="7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</cellXfs>
  <cellStyles count="9">
    <cellStyle name="一般" xfId="0" builtinId="0"/>
    <cellStyle name="千分位" xfId="1" builtinId="3"/>
    <cellStyle name="中等" xfId="8" builtinId="28"/>
    <cellStyle name="好" xfId="2" builtinId="26"/>
    <cellStyle name="計算方式" xfId="5" builtinId="22"/>
    <cellStyle name="備註" xfId="6" builtinId="10"/>
    <cellStyle name="超連結" xfId="7" builtinId="8"/>
    <cellStyle name="輸入" xfId="4" builtinId="20"/>
    <cellStyle name="壞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ex.yuntech.edu.tw/index.php?option=com_docman&amp;task=doc_download&amp;gid=6414&amp;Itemid=99999999" TargetMode="External"/><Relationship Id="rId1" Type="http://schemas.openxmlformats.org/officeDocument/2006/relationships/hyperlink" Target="https://aex.yuntech.edu.tw/images/11_Rule/13_Insurance_Pensions(Worker)/(%E5%8B%9E%E5%81%A5%E4%BF%9D%E4%BF%9D%E8%B2%BB%E8%A8%88%E7%AE%97%E5%8F%8A%E5%B0%8D%E7%85%A7%E8%A1%A8_114%E5%B9%B41%E6%9C%88).xl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abSelected="1" topLeftCell="A7" zoomScale="80" zoomScaleNormal="80" workbookViewId="0">
      <selection activeCell="O1" sqref="O1"/>
    </sheetView>
  </sheetViews>
  <sheetFormatPr defaultRowHeight="16.5" x14ac:dyDescent="0.25"/>
  <cols>
    <col min="1" max="1" width="7.25" style="1" customWidth="1"/>
    <col min="2" max="2" width="5.75" style="6" bestFit="1" customWidth="1"/>
    <col min="3" max="3" width="10.75" style="1" customWidth="1"/>
    <col min="4" max="4" width="21" style="1" customWidth="1"/>
    <col min="5" max="5" width="12.625" style="15" bestFit="1" customWidth="1"/>
    <col min="6" max="6" width="13.875" style="6" customWidth="1"/>
    <col min="7" max="7" width="8.25" style="1" customWidth="1"/>
    <col min="8" max="8" width="12.5" style="1" customWidth="1"/>
    <col min="9" max="9" width="40.125" style="1" customWidth="1"/>
  </cols>
  <sheetData>
    <row r="1" spans="1:12" ht="228.75" customHeight="1" x14ac:dyDescent="0.25">
      <c r="A1" s="53" t="s">
        <v>66</v>
      </c>
      <c r="B1" s="54"/>
      <c r="C1" s="54"/>
      <c r="D1" s="54"/>
      <c r="E1" s="54"/>
      <c r="F1" s="54"/>
      <c r="G1" s="54"/>
      <c r="H1" s="54"/>
      <c r="I1" s="54"/>
      <c r="L1" s="51" t="s">
        <v>68</v>
      </c>
    </row>
    <row r="2" spans="1:12" ht="24.75" customHeight="1" x14ac:dyDescent="0.25">
      <c r="A2" s="64" t="s">
        <v>24</v>
      </c>
      <c r="B2" s="65"/>
      <c r="C2" s="65"/>
      <c r="D2" s="65"/>
      <c r="E2" s="65"/>
      <c r="F2" s="65"/>
      <c r="G2" s="65"/>
      <c r="H2" s="65"/>
      <c r="I2" s="65"/>
    </row>
    <row r="3" spans="1:12" ht="30.75" customHeight="1" x14ac:dyDescent="0.25">
      <c r="A3" s="4" t="s">
        <v>13</v>
      </c>
      <c r="B3" s="4" t="s">
        <v>9</v>
      </c>
      <c r="C3" s="4" t="s">
        <v>11</v>
      </c>
      <c r="D3" s="4" t="s">
        <v>2</v>
      </c>
      <c r="E3" s="14" t="s">
        <v>3</v>
      </c>
      <c r="F3" s="4" t="s">
        <v>5</v>
      </c>
      <c r="G3" s="4" t="s">
        <v>4</v>
      </c>
      <c r="H3" s="4" t="s">
        <v>6</v>
      </c>
      <c r="I3" s="4" t="s">
        <v>7</v>
      </c>
    </row>
    <row r="4" spans="1:12" ht="45" x14ac:dyDescent="0.25">
      <c r="A4" s="10" t="s">
        <v>36</v>
      </c>
      <c r="B4" s="10" t="s">
        <v>10</v>
      </c>
      <c r="C4" s="10" t="s">
        <v>16</v>
      </c>
      <c r="D4" s="24" t="s">
        <v>14</v>
      </c>
      <c r="E4" s="25">
        <v>15000</v>
      </c>
      <c r="F4" s="26" t="s">
        <v>8</v>
      </c>
      <c r="G4" s="27">
        <v>20</v>
      </c>
      <c r="H4" s="28">
        <f>E4*G4</f>
        <v>300000</v>
      </c>
      <c r="I4" s="29" t="s">
        <v>52</v>
      </c>
    </row>
    <row r="5" spans="1:12" ht="30.75" customHeight="1" x14ac:dyDescent="0.25">
      <c r="A5" s="59" t="s">
        <v>38</v>
      </c>
      <c r="B5" s="55" t="s">
        <v>37</v>
      </c>
      <c r="C5" s="68" t="s">
        <v>19</v>
      </c>
      <c r="D5" s="32" t="s">
        <v>25</v>
      </c>
      <c r="E5" s="33">
        <v>3000</v>
      </c>
      <c r="F5" s="34" t="s">
        <v>22</v>
      </c>
      <c r="G5" s="35">
        <v>1</v>
      </c>
      <c r="H5" s="33">
        <f>E5*G5</f>
        <v>3000</v>
      </c>
      <c r="I5" s="36" t="s">
        <v>53</v>
      </c>
    </row>
    <row r="6" spans="1:12" ht="45" x14ac:dyDescent="0.25">
      <c r="A6" s="56"/>
      <c r="B6" s="56"/>
      <c r="C6" s="68"/>
      <c r="D6" s="32" t="s">
        <v>26</v>
      </c>
      <c r="E6" s="33">
        <v>1600</v>
      </c>
      <c r="F6" s="34" t="s">
        <v>51</v>
      </c>
      <c r="G6" s="35">
        <v>54</v>
      </c>
      <c r="H6" s="33">
        <f>E6*G6</f>
        <v>86400</v>
      </c>
      <c r="I6" s="37" t="s">
        <v>57</v>
      </c>
    </row>
    <row r="7" spans="1:12" ht="27.2" customHeight="1" x14ac:dyDescent="0.25">
      <c r="A7" s="56"/>
      <c r="B7" s="56"/>
      <c r="C7" s="68"/>
      <c r="D7" s="32" t="s">
        <v>27</v>
      </c>
      <c r="E7" s="33">
        <v>0</v>
      </c>
      <c r="F7" s="34" t="s">
        <v>0</v>
      </c>
      <c r="G7" s="35">
        <v>1</v>
      </c>
      <c r="H7" s="33">
        <f t="shared" ref="H7:H8" si="0">E7*G7</f>
        <v>0</v>
      </c>
      <c r="I7" s="36" t="s">
        <v>1</v>
      </c>
    </row>
    <row r="8" spans="1:12" ht="28.5" customHeight="1" x14ac:dyDescent="0.25">
      <c r="A8" s="56"/>
      <c r="B8" s="56"/>
      <c r="C8" s="68"/>
      <c r="D8" s="32" t="s">
        <v>28</v>
      </c>
      <c r="E8" s="33">
        <v>0</v>
      </c>
      <c r="F8" s="34" t="s">
        <v>23</v>
      </c>
      <c r="G8" s="35">
        <v>1</v>
      </c>
      <c r="H8" s="33">
        <f t="shared" si="0"/>
        <v>0</v>
      </c>
      <c r="I8" s="36" t="s">
        <v>58</v>
      </c>
    </row>
    <row r="9" spans="1:12" ht="51" customHeight="1" x14ac:dyDescent="0.25">
      <c r="A9" s="56"/>
      <c r="B9" s="56"/>
      <c r="C9" s="68"/>
      <c r="D9" s="32" t="s">
        <v>43</v>
      </c>
      <c r="E9" s="33">
        <v>190</v>
      </c>
      <c r="F9" s="34" t="s">
        <v>40</v>
      </c>
      <c r="G9" s="35">
        <v>47</v>
      </c>
      <c r="H9" s="33">
        <f t="shared" ref="H9" si="1">E9*G9</f>
        <v>8930</v>
      </c>
      <c r="I9" s="38" t="s">
        <v>67</v>
      </c>
    </row>
    <row r="10" spans="1:12" ht="49.5" x14ac:dyDescent="0.25">
      <c r="A10" s="56"/>
      <c r="B10" s="56"/>
      <c r="C10" s="68"/>
      <c r="D10" s="32" t="s">
        <v>44</v>
      </c>
      <c r="E10" s="33">
        <f>SUM(E11:E14)</f>
        <v>1033</v>
      </c>
      <c r="F10" s="35" t="s">
        <v>29</v>
      </c>
      <c r="G10" s="39">
        <v>1</v>
      </c>
      <c r="H10" s="33">
        <f>E10*G10</f>
        <v>1033</v>
      </c>
      <c r="I10" s="52" t="s">
        <v>56</v>
      </c>
    </row>
    <row r="11" spans="1:12" ht="24.75" customHeight="1" x14ac:dyDescent="0.25">
      <c r="A11" s="56"/>
      <c r="B11" s="56"/>
      <c r="C11" s="68"/>
      <c r="D11" s="40" t="s">
        <v>45</v>
      </c>
      <c r="E11" s="41"/>
      <c r="F11" s="42" t="s">
        <v>29</v>
      </c>
      <c r="G11" s="43">
        <v>0</v>
      </c>
      <c r="H11" s="41">
        <f>E11*G11</f>
        <v>0</v>
      </c>
      <c r="I11" s="70" t="s">
        <v>48</v>
      </c>
    </row>
    <row r="12" spans="1:12" ht="21" customHeight="1" x14ac:dyDescent="0.25">
      <c r="A12" s="56"/>
      <c r="B12" s="56"/>
      <c r="C12" s="68"/>
      <c r="D12" s="40" t="s">
        <v>50</v>
      </c>
      <c r="E12" s="41">
        <v>577</v>
      </c>
      <c r="F12" s="42" t="s">
        <v>29</v>
      </c>
      <c r="G12" s="43">
        <v>1</v>
      </c>
      <c r="H12" s="41">
        <f t="shared" ref="H12:H14" si="2">E12*G12</f>
        <v>577</v>
      </c>
      <c r="I12" s="71"/>
    </row>
    <row r="13" spans="1:12" ht="22.7" customHeight="1" x14ac:dyDescent="0.25">
      <c r="A13" s="56"/>
      <c r="B13" s="56"/>
      <c r="C13" s="68"/>
      <c r="D13" s="40" t="s">
        <v>46</v>
      </c>
      <c r="E13" s="41">
        <v>7</v>
      </c>
      <c r="F13" s="42" t="s">
        <v>29</v>
      </c>
      <c r="G13" s="43">
        <v>1</v>
      </c>
      <c r="H13" s="41">
        <f t="shared" si="2"/>
        <v>7</v>
      </c>
      <c r="I13" s="71"/>
    </row>
    <row r="14" spans="1:12" ht="32.25" customHeight="1" x14ac:dyDescent="0.25">
      <c r="A14" s="56"/>
      <c r="B14" s="56"/>
      <c r="C14" s="68"/>
      <c r="D14" s="40" t="s">
        <v>47</v>
      </c>
      <c r="E14" s="41">
        <v>449</v>
      </c>
      <c r="F14" s="42" t="s">
        <v>29</v>
      </c>
      <c r="G14" s="43">
        <v>1</v>
      </c>
      <c r="H14" s="41">
        <f t="shared" si="2"/>
        <v>449</v>
      </c>
      <c r="I14" s="71"/>
    </row>
    <row r="15" spans="1:12" ht="60.75" customHeight="1" x14ac:dyDescent="0.25">
      <c r="A15" s="56"/>
      <c r="B15" s="56"/>
      <c r="C15" s="68"/>
      <c r="D15" s="32" t="s">
        <v>49</v>
      </c>
      <c r="E15" s="33">
        <f>SUM(H5:H9)</f>
        <v>98330</v>
      </c>
      <c r="F15" s="44" t="s">
        <v>39</v>
      </c>
      <c r="G15" s="45">
        <v>2.1100000000000001E-2</v>
      </c>
      <c r="H15" s="33">
        <f>E15*G15</f>
        <v>2074.7629999999999</v>
      </c>
      <c r="I15" s="38" t="s">
        <v>61</v>
      </c>
    </row>
    <row r="16" spans="1:12" ht="34.5" customHeight="1" x14ac:dyDescent="0.25">
      <c r="A16" s="56"/>
      <c r="B16" s="56"/>
      <c r="C16" s="68"/>
      <c r="D16" s="46" t="s">
        <v>41</v>
      </c>
      <c r="E16" s="47">
        <v>0</v>
      </c>
      <c r="F16" s="48" t="s">
        <v>30</v>
      </c>
      <c r="G16" s="49">
        <v>12</v>
      </c>
      <c r="H16" s="47">
        <f t="shared" ref="H16:H17" si="3">E16*G16</f>
        <v>0</v>
      </c>
      <c r="I16" s="38" t="s">
        <v>54</v>
      </c>
    </row>
    <row r="17" spans="1:9" ht="46.5" customHeight="1" x14ac:dyDescent="0.25">
      <c r="A17" s="56"/>
      <c r="B17" s="56"/>
      <c r="C17" s="68"/>
      <c r="D17" s="37" t="s">
        <v>42</v>
      </c>
      <c r="E17" s="47">
        <v>0</v>
      </c>
      <c r="F17" s="48" t="s">
        <v>30</v>
      </c>
      <c r="G17" s="49">
        <f>G16</f>
        <v>12</v>
      </c>
      <c r="H17" s="47">
        <f t="shared" si="3"/>
        <v>0</v>
      </c>
      <c r="I17" s="50" t="s">
        <v>55</v>
      </c>
    </row>
    <row r="18" spans="1:9" ht="33" customHeight="1" x14ac:dyDescent="0.25">
      <c r="A18" s="56"/>
      <c r="B18" s="56"/>
      <c r="C18" s="66" t="s">
        <v>6</v>
      </c>
      <c r="D18" s="67"/>
      <c r="E18" s="67"/>
      <c r="F18" s="67"/>
      <c r="G18" s="67"/>
      <c r="H18" s="30">
        <f>H5+H6+H7+H8+H9+H10+H15</f>
        <v>101437.76300000001</v>
      </c>
      <c r="I18" s="31" t="s">
        <v>32</v>
      </c>
    </row>
    <row r="19" spans="1:9" ht="79.5" customHeight="1" x14ac:dyDescent="0.25">
      <c r="A19" s="56"/>
      <c r="B19" s="56"/>
      <c r="C19" s="20" t="s">
        <v>20</v>
      </c>
      <c r="D19" s="7" t="s">
        <v>12</v>
      </c>
      <c r="E19" s="9">
        <f>H4-H18-H23</f>
        <v>123562.23699999999</v>
      </c>
      <c r="F19" s="5" t="s">
        <v>15</v>
      </c>
      <c r="G19" s="3">
        <v>1</v>
      </c>
      <c r="H19" s="11">
        <f>E19*G19</f>
        <v>123562.23699999999</v>
      </c>
      <c r="I19" s="22" t="s">
        <v>65</v>
      </c>
    </row>
    <row r="20" spans="1:9" ht="27.2" customHeight="1" x14ac:dyDescent="0.25">
      <c r="A20" s="56"/>
      <c r="B20" s="56"/>
      <c r="C20" s="66" t="s">
        <v>6</v>
      </c>
      <c r="D20" s="61"/>
      <c r="E20" s="61"/>
      <c r="F20" s="61"/>
      <c r="G20" s="61"/>
      <c r="H20" s="18">
        <f>H19</f>
        <v>123562.23699999999</v>
      </c>
      <c r="I20" s="21" t="s">
        <v>33</v>
      </c>
    </row>
    <row r="21" spans="1:9" ht="36" customHeight="1" x14ac:dyDescent="0.25">
      <c r="A21" s="56"/>
      <c r="B21" s="56"/>
      <c r="C21" s="69" t="s">
        <v>21</v>
      </c>
      <c r="D21" s="23" t="s">
        <v>63</v>
      </c>
      <c r="E21" s="9">
        <f>H4</f>
        <v>300000</v>
      </c>
      <c r="F21" s="5" t="s">
        <v>15</v>
      </c>
      <c r="G21" s="8">
        <v>0.1</v>
      </c>
      <c r="H21" s="9">
        <f>E21*G21</f>
        <v>30000</v>
      </c>
      <c r="I21" s="2" t="s">
        <v>31</v>
      </c>
    </row>
    <row r="22" spans="1:9" ht="66" customHeight="1" x14ac:dyDescent="0.25">
      <c r="A22" s="56"/>
      <c r="B22" s="56"/>
      <c r="C22" s="69"/>
      <c r="D22" s="23" t="s">
        <v>64</v>
      </c>
      <c r="E22" s="9">
        <f>H4</f>
        <v>300000</v>
      </c>
      <c r="F22" s="5" t="s">
        <v>15</v>
      </c>
      <c r="G22" s="8">
        <v>0.15</v>
      </c>
      <c r="H22" s="9">
        <f>E22*G22</f>
        <v>45000</v>
      </c>
      <c r="I22" s="2" t="s">
        <v>59</v>
      </c>
    </row>
    <row r="23" spans="1:9" ht="32.25" customHeight="1" x14ac:dyDescent="0.25">
      <c r="A23" s="56"/>
      <c r="B23" s="56"/>
      <c r="C23" s="66" t="s">
        <v>17</v>
      </c>
      <c r="D23" s="61"/>
      <c r="E23" s="61"/>
      <c r="F23" s="61"/>
      <c r="G23" s="61"/>
      <c r="H23" s="12">
        <f>SUM(H21:H22)</f>
        <v>75000</v>
      </c>
      <c r="I23" s="19" t="s">
        <v>34</v>
      </c>
    </row>
    <row r="24" spans="1:9" ht="30.75" customHeight="1" x14ac:dyDescent="0.25">
      <c r="A24" s="60" t="s">
        <v>18</v>
      </c>
      <c r="B24" s="61"/>
      <c r="C24" s="61"/>
      <c r="D24" s="61"/>
      <c r="E24" s="61"/>
      <c r="F24" s="61"/>
      <c r="G24" s="61"/>
      <c r="H24" s="13">
        <f>H18+H20+H23</f>
        <v>300000</v>
      </c>
      <c r="I24" s="17" t="s">
        <v>35</v>
      </c>
    </row>
    <row r="25" spans="1:9" ht="12" customHeight="1" x14ac:dyDescent="0.25">
      <c r="A25" s="57" t="s">
        <v>60</v>
      </c>
      <c r="B25" s="58"/>
      <c r="C25" s="58"/>
      <c r="D25" s="58"/>
      <c r="E25" s="58"/>
      <c r="F25" s="58"/>
      <c r="G25" s="58"/>
      <c r="H25" s="58"/>
      <c r="I25" s="58"/>
    </row>
    <row r="26" spans="1:9" ht="11.2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</row>
    <row r="27" spans="1:9" ht="13.9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</row>
    <row r="28" spans="1:9" ht="80.25" customHeight="1" x14ac:dyDescent="0.25">
      <c r="A28" s="58"/>
      <c r="B28" s="58"/>
      <c r="C28" s="58"/>
      <c r="D28" s="58"/>
      <c r="E28" s="58"/>
      <c r="F28" s="58"/>
      <c r="G28" s="58"/>
      <c r="H28" s="58"/>
      <c r="I28" s="58"/>
    </row>
    <row r="29" spans="1:9" s="16" customFormat="1" ht="17.25" customHeight="1" x14ac:dyDescent="0.25">
      <c r="A29" s="62" t="s">
        <v>62</v>
      </c>
      <c r="B29" s="63"/>
      <c r="C29" s="63"/>
      <c r="D29" s="63"/>
      <c r="E29" s="63"/>
      <c r="F29" s="63"/>
      <c r="G29" s="63"/>
      <c r="H29" s="63"/>
      <c r="I29" s="63"/>
    </row>
    <row r="30" spans="1:9" s="16" customFormat="1" ht="81.2" customHeight="1" x14ac:dyDescent="0.25">
      <c r="A30" s="63"/>
      <c r="B30" s="63"/>
      <c r="C30" s="63"/>
      <c r="D30" s="63"/>
      <c r="E30" s="63"/>
      <c r="F30" s="63"/>
      <c r="G30" s="63"/>
      <c r="H30" s="63"/>
      <c r="I30" s="63"/>
    </row>
    <row r="31" spans="1:9" ht="16.5" customHeight="1" x14ac:dyDescent="0.25"/>
    <row r="32" spans="1:9" ht="17.25" customHeight="1" x14ac:dyDescent="0.25"/>
  </sheetData>
  <mergeCells count="13">
    <mergeCell ref="A29:I30"/>
    <mergeCell ref="A2:I2"/>
    <mergeCell ref="C20:G20"/>
    <mergeCell ref="C18:G18"/>
    <mergeCell ref="C23:G23"/>
    <mergeCell ref="C5:C17"/>
    <mergeCell ref="C21:C22"/>
    <mergeCell ref="I11:I14"/>
    <mergeCell ref="A1:I1"/>
    <mergeCell ref="B5:B23"/>
    <mergeCell ref="A25:I28"/>
    <mergeCell ref="A5:A23"/>
    <mergeCell ref="A24:G24"/>
  </mergeCells>
  <phoneticPr fontId="7" type="noConversion"/>
  <conditionalFormatting sqref="A3:C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{DD5A91D6-190E-4CF1-B829-D0637C88C9A1}</x14:id>
        </ext>
      </extLst>
    </cfRule>
  </conditionalFormatting>
  <hyperlinks>
    <hyperlink ref="I10" r:id="rId1" xr:uid="{00000000-0004-0000-0000-000000000000}"/>
    <hyperlink ref="I17" r:id="rId2" xr:uid="{00000000-0004-0000-0000-000001000000}"/>
  </hyperlinks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70" orientation="portrait"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5A91D6-190E-4CF1-B829-D0637C88C9A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A3:C3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MD780</dc:creator>
  <cp:lastModifiedBy>張愛苓</cp:lastModifiedBy>
  <cp:lastPrinted>2018-03-30T09:55:32Z</cp:lastPrinted>
  <dcterms:created xsi:type="dcterms:W3CDTF">2015-09-25T11:31:44Z</dcterms:created>
  <dcterms:modified xsi:type="dcterms:W3CDTF">2025-04-23T03:52:12Z</dcterms:modified>
</cp:coreProperties>
</file>